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bookViews>
    <workbookView xWindow="0" yWindow="0" windowWidth="20730" windowHeight="11385"/>
  </bookViews>
  <sheets>
    <sheet name="Festkartenbestellung" sheetId="1" r:id="rId1"/>
    <sheet name="Hilfstabelle" sheetId="3" state="hidden" r:id="rId2"/>
  </sheets>
  <definedNames>
    <definedName name="a">Festkartenbestellung!$G$37</definedName>
    <definedName name="a_plus">Festkartenbestellung!$F$37</definedName>
    <definedName name="anreise">Festkartenbestellung!$D$7</definedName>
    <definedName name="b">Festkartenbestellung!#REF!</definedName>
    <definedName name="b_plus">Festkartenbestellung!$I$37</definedName>
    <definedName name="_xlnm.Print_Area" localSheetId="0">Festkartenbestellung!$B$2:$J$50</definedName>
    <definedName name="festkarte_a">#REF!</definedName>
    <definedName name="festkarte_a_plus">#REF!</definedName>
    <definedName name="festkarte_b">#REF!</definedName>
    <definedName name="festkarte_b_plus">#REF!</definedName>
    <definedName name="lief_adresse">Festkartenbestellung!$D$13</definedName>
    <definedName name="lief_land">Festkartenbestellung!$D$15</definedName>
    <definedName name="lief_mail">Festkartenbestellung!$D$16</definedName>
    <definedName name="lief_name">Festkartenbestellung!$D$11</definedName>
    <definedName name="lief_plz_ort">Festkartenbestellung!$D$14</definedName>
    <definedName name="lief_tel">Festkartenbestellung!$D$17</definedName>
    <definedName name="lief_vorname">Festkartenbestellung!$D$12</definedName>
    <definedName name="liste_anreise">Hilfstabelle!$C$2:$C$4</definedName>
    <definedName name="liste_frage">Hilfstabelle!$D$2:$D$3</definedName>
    <definedName name="liste_verband">Hilfstabelle!$A$2:$A$6</definedName>
    <definedName name="preis_rangliste">#REF!</definedName>
    <definedName name="ranglisten">Festkartenbestellung!$I$7</definedName>
    <definedName name="rech_adresse">Festkartenbestellung!$H$13</definedName>
    <definedName name="rech_land">Festkartenbestellung!$H$15</definedName>
    <definedName name="rech_mail">Festkartenbestellung!$H$16</definedName>
    <definedName name="rech_name">Festkartenbestellung!$H$11</definedName>
    <definedName name="rech_plz_ort">Festkartenbestellung!$H$14</definedName>
    <definedName name="rech_tel">Festkartenbestellung!$H$17</definedName>
    <definedName name="rech_vorname">Festkartenbestellung!$H$12</definedName>
    <definedName name="startgeld_einzel">#REF!</definedName>
    <definedName name="startgeld_einzel_gast">#REF!</definedName>
    <definedName name="startgeld_gemischt">#REF!</definedName>
    <definedName name="startgeld_gemischt_gast">#REF!</definedName>
    <definedName name="startgeld_sektion">#REF!</definedName>
    <definedName name="startgeld_sektion_gast">#REF!</definedName>
    <definedName name="startgeld_soloduo">#REF!</definedName>
    <definedName name="startgeld_soloduo_gast">#REF!</definedName>
    <definedName name="sternmarsch">Festkartenbestellung!#REF!</definedName>
    <definedName name="umzug">Festkartenbestellung!$I$5</definedName>
    <definedName name="verband">Festkartenbestellung!$D$5</definedName>
    <definedName name="verein_clique">Festkartenbestellung!$D$6</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G45" i="1" l="1"/>
  <c r="G43" i="1"/>
  <c r="H43" i="1"/>
  <c r="H38" i="1"/>
  <c r="H45" i="1"/>
  <c r="I38" i="1"/>
  <c r="F2" i="3"/>
  <c r="BB2" i="3"/>
  <c r="BA2" i="3"/>
  <c r="AZ2" i="3"/>
  <c r="AX2" i="3"/>
  <c r="AV2" i="3"/>
  <c r="AU2" i="3"/>
  <c r="AT2" i="3"/>
  <c r="AS2" i="3"/>
  <c r="U2" i="3"/>
  <c r="T2" i="3"/>
  <c r="S2" i="3"/>
  <c r="R2" i="3"/>
  <c r="Q2" i="3"/>
  <c r="P2" i="3"/>
  <c r="O2" i="3"/>
  <c r="N2" i="3"/>
  <c r="M2" i="3"/>
  <c r="L2" i="3"/>
  <c r="K2" i="3"/>
  <c r="J2" i="3"/>
  <c r="I2" i="3"/>
  <c r="H2" i="3"/>
  <c r="G2" i="3"/>
  <c r="I43" i="1" l="1"/>
  <c r="I45" i="1"/>
  <c r="I49" i="1" l="1"/>
</calcChain>
</file>

<file path=xl/sharedStrings.xml><?xml version="1.0" encoding="utf-8"?>
<sst xmlns="http://schemas.openxmlformats.org/spreadsheetml/2006/main" count="123" uniqueCount="105">
  <si>
    <t>Rechnungsadresse</t>
  </si>
  <si>
    <t>A+</t>
  </si>
  <si>
    <t>A</t>
  </si>
  <si>
    <t>B+</t>
  </si>
  <si>
    <t>B</t>
  </si>
  <si>
    <t>Verein</t>
  </si>
  <si>
    <t>Name (Lief)</t>
  </si>
  <si>
    <t>Vorname (Lief)</t>
  </si>
  <si>
    <t>Adresse (Lief)</t>
  </si>
  <si>
    <t>Land (Lief)</t>
  </si>
  <si>
    <t>Name (Rech)</t>
  </si>
  <si>
    <t>Vorname (Rech)</t>
  </si>
  <si>
    <t>Adresse (Rech)</t>
  </si>
  <si>
    <t>Land (Rech)</t>
  </si>
  <si>
    <t>T1</t>
  </si>
  <si>
    <t>T2</t>
  </si>
  <si>
    <t>T3</t>
  </si>
  <si>
    <t>T1J</t>
  </si>
  <si>
    <t>T2J</t>
  </si>
  <si>
    <t>T3J</t>
  </si>
  <si>
    <t>P</t>
  </si>
  <si>
    <t>PV</t>
  </si>
  <si>
    <t>TV1</t>
  </si>
  <si>
    <t>TV2</t>
  </si>
  <si>
    <t>SD</t>
  </si>
  <si>
    <t>S1</t>
  </si>
  <si>
    <t>S2</t>
  </si>
  <si>
    <t>S3</t>
  </si>
  <si>
    <t>SP</t>
  </si>
  <si>
    <t>TP</t>
  </si>
  <si>
    <t>GVT</t>
  </si>
  <si>
    <t>ZTPV</t>
  </si>
  <si>
    <t>Verband</t>
  </si>
  <si>
    <t>Rechnungsbetrag
Startgelder</t>
  </si>
  <si>
    <t>Rechnungsbetrag
Festkarten</t>
  </si>
  <si>
    <t>Total
SoloDuo</t>
  </si>
  <si>
    <t>Total
Einzel</t>
  </si>
  <si>
    <t>Total
Sektion</t>
  </si>
  <si>
    <t>Total
Gemischt</t>
  </si>
  <si>
    <t>Ranglisten</t>
  </si>
  <si>
    <t>Rechnungsbetrag
Ranglisten</t>
  </si>
  <si>
    <t>Mail (Lief)</t>
  </si>
  <si>
    <t>Tel (Lief)</t>
  </si>
  <si>
    <t>Mail (Rech)</t>
  </si>
  <si>
    <t>Tel (Rech)</t>
  </si>
  <si>
    <t>P2</t>
  </si>
  <si>
    <t xml:space="preserve">Name </t>
  </si>
  <si>
    <t xml:space="preserve">Vorname </t>
  </si>
  <si>
    <t xml:space="preserve">Adresse </t>
  </si>
  <si>
    <t xml:space="preserve">Land </t>
  </si>
  <si>
    <t xml:space="preserve">Mail </t>
  </si>
  <si>
    <t xml:space="preserve">Tel </t>
  </si>
  <si>
    <t>Plz / Ort (Lief)</t>
  </si>
  <si>
    <t>Plz / Ort (Rech)</t>
  </si>
  <si>
    <t xml:space="preserve">Plz / Ort </t>
  </si>
  <si>
    <t>Allgemeine Angaben</t>
  </si>
  <si>
    <t>Lieferadresse Festkarten</t>
  </si>
  <si>
    <t>Verein/Clique</t>
  </si>
  <si>
    <t>Anreise</t>
  </si>
  <si>
    <t>Frage?</t>
  </si>
  <si>
    <t>ja</t>
  </si>
  <si>
    <t>nein</t>
  </si>
  <si>
    <t>mit dem Car</t>
  </si>
  <si>
    <t>OTV</t>
  </si>
  <si>
    <t>URSTFC</t>
  </si>
  <si>
    <t>OWTPV</t>
  </si>
  <si>
    <t>keinem Verband angeschlossen</t>
  </si>
  <si>
    <t>mit dem öffentlichen Verkehr</t>
  </si>
  <si>
    <t>Teilnahme Umzug (So)</t>
  </si>
  <si>
    <t>Rechnung</t>
  </si>
  <si>
    <t>Sternmarsch</t>
  </si>
  <si>
    <t>Umzug</t>
  </si>
  <si>
    <t>Kontoinformationen</t>
  </si>
  <si>
    <t>Stk</t>
  </si>
  <si>
    <t>Einzelpreis</t>
  </si>
  <si>
    <t>Total</t>
  </si>
  <si>
    <t>Nur wenn nicht identisch mit Lieferadresse</t>
  </si>
  <si>
    <t>Rechnungsbetrag (inkl. 8.00% MWST)</t>
  </si>
  <si>
    <t>mit den Privatautos</t>
  </si>
  <si>
    <t>Anzahl</t>
  </si>
  <si>
    <t>www.lenzburg2017.ch</t>
  </si>
  <si>
    <t>Hypothekarbank Lenzburg</t>
  </si>
  <si>
    <t>5600 Lenzburg</t>
  </si>
  <si>
    <t>IBAN: CH 62 0830 7000 0273 6333 3</t>
  </si>
  <si>
    <t>Tambourenverein Lenzburg</t>
  </si>
  <si>
    <t>Andreas Joos</t>
  </si>
  <si>
    <t xml:space="preserve">Festkarte </t>
  </si>
  <si>
    <t>Detailierte Infos zur Festkarte</t>
  </si>
  <si>
    <t>Preis</t>
  </si>
  <si>
    <t>Bestellung</t>
  </si>
  <si>
    <t>Festkarten</t>
  </si>
  <si>
    <t>Verantwortliche Person für die Unterkunft</t>
  </si>
  <si>
    <t>Handy Nr.</t>
  </si>
  <si>
    <t>für die Unterkunft übernimmt und während der</t>
  </si>
  <si>
    <t>Verantwortliche Person, welche die Verantwortung</t>
  </si>
  <si>
    <t>ganzen Nacht erreichbar ist, falls nötig.</t>
  </si>
  <si>
    <t>Anzahl Privatautos</t>
  </si>
  <si>
    <t>Übernachtung</t>
  </si>
  <si>
    <t>Anzahl männliche Übernachtungen</t>
  </si>
  <si>
    <t>Anzahl weibliche Übernachtungen</t>
  </si>
  <si>
    <r>
      <t xml:space="preserve">Festkartenbestellung </t>
    </r>
    <r>
      <rPr>
        <b/>
        <sz val="14"/>
        <color rgb="FFFF0000"/>
        <rFont val="Century Gothic"/>
        <family val="2"/>
      </rPr>
      <t xml:space="preserve"> (zu erledigen bis 3. Juni 2017)</t>
    </r>
  </si>
  <si>
    <r>
      <t xml:space="preserve">Btte beachten Sie die folgenden Informationen zu den Festkarten
</t>
    </r>
    <r>
      <rPr>
        <b/>
        <sz val="10"/>
        <color rgb="FFFF0000"/>
        <rFont val="Century Gothic"/>
        <family val="2"/>
      </rPr>
      <t>Für jede Wettspielanmeldung, muss auch eine Festkarte bestellt werden (pro Person!)</t>
    </r>
    <r>
      <rPr>
        <b/>
        <sz val="10"/>
        <rFont val="Century Gothic"/>
        <family val="2"/>
      </rPr>
      <t xml:space="preserve">
</t>
    </r>
    <r>
      <rPr>
        <sz val="10"/>
        <rFont val="Century Gothic"/>
        <family val="2"/>
      </rPr>
      <t>Die Festkarte gilt ab Samstag Mittag inkl. Essen, Übernachtung, Eintritt Abendunterhaltung, Einheitsgabe und öffentlicher Verkehr im Stadtgebiet.
Zahlbar innert 14 Tagen. Versand der Festkarten Anfang September.
Die Festkarten sind persönlich und für alle Wettspielerinnen und Wettspieler obligatorisch. Die Rückgabe von Festkarten (am Infostand!) wird wie folgt geregelt:
- Gegen Vorlage eines entsprechenden Arztzeugnisses erstatten wir   
   bis am 24.09.2017 80% des Festkartenpreises. 20% wird als 
   Aufwandentschädigung einbehalten.
- Ohne Arztzeugnis werden nicht benutzte Festkarten nur bis zum 
   1. September 2017 zu 50% zurückerstattet. Danach erfolgt eine    
   Rückserstattung nur noch bei Vorliegen eines Arztzeugnisses. 
   Zusätzliche Festkarten können am Infostand bezogen werden.</t>
    </r>
  </si>
  <si>
    <t xml:space="preserve">sämtliche gelbe Felder 
sind auszufüllen! </t>
  </si>
  <si>
    <t>roberto.dimartino@lenzburg2017.ch</t>
  </si>
  <si>
    <t>Festkartenbestellung an: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</si>
</sst>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000\ 00\ 00"/>
    <numFmt numFmtId="165" formatCode="[$CHF]\ #,##0"/>
  </numFmts>
  <fonts count="28" x14ac:knownFonts="1">
    <font>
      <sz val="10"/>
      <name val="Arial"/>
    </font>
    <font>
      <sz val="9.5"/>
      <name val="Arial"/>
      <family val="2"/>
    </font>
    <font>
      <sz val="9.5"/>
      <name val="Arial"/>
      <family val="2"/>
    </font>
    <font>
      <b/>
      <sz val="9.5"/>
      <name val="Arial"/>
      <family val="2"/>
    </font>
    <font>
      <sz val="9.5"/>
      <name val="Century Gothic"/>
      <family val="2"/>
    </font>
    <font>
      <b/>
      <sz val="9.5"/>
      <name val="Century Gothic"/>
      <family val="2"/>
    </font>
    <font>
      <sz val="14"/>
      <name val="Century Gothic"/>
      <family val="2"/>
    </font>
    <font>
      <b/>
      <sz val="14"/>
      <name val="Century Gothic"/>
      <family val="2"/>
    </font>
    <font>
      <sz val="20"/>
      <color theme="0"/>
      <name val="Century Gothic"/>
      <family val="2"/>
    </font>
    <font>
      <sz val="9.5"/>
      <color theme="0"/>
      <name val="Century Gothic"/>
      <family val="2"/>
    </font>
    <font>
      <u/>
      <sz val="10"/>
      <color theme="10"/>
      <name val="Arial"/>
      <family val="2"/>
    </font>
    <font>
      <b/>
      <sz val="14"/>
      <color theme="0"/>
      <name val="Century Gothic"/>
      <family val="2"/>
    </font>
    <font>
      <sz val="14"/>
      <color theme="0"/>
      <name val="Century Gothic"/>
      <family val="2"/>
    </font>
    <font>
      <sz val="9.5"/>
      <color theme="0" tint="-0.34998626667073579"/>
      <name val="Century Gothic"/>
      <family val="2"/>
    </font>
    <font>
      <u/>
      <sz val="10"/>
      <color theme="11"/>
      <name val="Arial"/>
      <family val="2"/>
    </font>
    <font>
      <b/>
      <sz val="26"/>
      <name val="Century Gothic"/>
      <family val="2"/>
    </font>
    <font>
      <sz val="12"/>
      <color theme="0"/>
      <name val="Century Gothic"/>
      <family val="2"/>
    </font>
    <font>
      <sz val="10"/>
      <name val="Century Gothic"/>
      <family val="2"/>
    </font>
    <font>
      <u/>
      <sz val="11"/>
      <color theme="10"/>
      <name val="Century Gothic"/>
      <family val="2"/>
    </font>
    <font>
      <b/>
      <sz val="11"/>
      <name val="Century Gothic"/>
      <family val="2"/>
    </font>
    <font>
      <b/>
      <sz val="7.5"/>
      <name val="Century Gothic"/>
      <family val="2"/>
    </font>
    <font>
      <b/>
      <sz val="14"/>
      <color rgb="FFFF0000"/>
      <name val="Century Gothic"/>
      <family val="2"/>
    </font>
    <font>
      <b/>
      <sz val="10"/>
      <name val="Century Gothic"/>
      <family val="2"/>
    </font>
    <font>
      <b/>
      <sz val="12"/>
      <name val="Century Gothic"/>
      <family val="2"/>
    </font>
    <font>
      <sz val="10"/>
      <color theme="0"/>
      <name val="Century Gothic"/>
      <family val="2"/>
    </font>
    <font>
      <b/>
      <sz val="10"/>
      <color rgb="FFFF0000"/>
      <name val="Century Gothic"/>
      <family val="2"/>
    </font>
    <font>
      <b/>
      <sz val="10"/>
      <color theme="0"/>
      <name val="Century Gothic"/>
      <family val="2"/>
    </font>
    <font>
      <b/>
      <sz val="12"/>
      <color theme="0"/>
      <name val="Century Gothic"/>
      <family val="2"/>
    </font>
  </fonts>
  <fills count="10">
    <fill>
      <patternFill patternType="none"/>
    </fill>
    <fill>
      <patternFill patternType="gray125"/>
    </fill>
    <fill>
      <patternFill patternType="solid">
        <fgColor theme="0" tint="-4.9989318521683403E-2"/>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theme="0"/>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rgb="FF2C50E8"/>
        <bgColor indexed="64"/>
      </patternFill>
    </fill>
    <fill>
      <patternFill patternType="solid">
        <fgColor rgb="FFFFFF99"/>
        <bgColor indexed="64"/>
      </patternFill>
    </fill>
  </fills>
  <borders count="12">
    <border>
      <left/>
      <right/>
      <top/>
      <bottom/>
      <diagonal/>
    </border>
    <border>
      <left/>
      <right/>
      <top/>
      <bottom style="thin">
        <color auto="1"/>
      </bottom>
      <diagonal/>
    </border>
    <border>
      <left/>
      <right/>
      <top/>
      <bottom style="thin">
        <color theme="0" tint="-0.34998626667073579"/>
      </bottom>
      <diagonal/>
    </border>
    <border>
      <left/>
      <right/>
      <top style="thin">
        <color theme="0" tint="-0.34998626667073579"/>
      </top>
      <bottom style="thin">
        <color theme="0" tint="-0.34998626667073579"/>
      </bottom>
      <diagonal/>
    </border>
    <border>
      <left/>
      <right/>
      <top style="thin">
        <color auto="1"/>
      </top>
      <bottom/>
      <diagonal/>
    </border>
    <border>
      <left/>
      <right/>
      <top style="thin">
        <color theme="0" tint="-0.34998626667073579"/>
      </top>
      <bottom style="thin">
        <color auto="1"/>
      </bottom>
      <diagonal/>
    </border>
    <border>
      <left/>
      <right/>
      <top style="thin">
        <color auto="1"/>
      </top>
      <bottom style="thin">
        <color theme="0" tint="-0.34998626667073579"/>
      </bottom>
      <diagonal/>
    </border>
    <border>
      <left/>
      <right/>
      <top style="thin">
        <color theme="0" tint="-0.34998626667073579"/>
      </top>
      <bottom/>
      <diagonal/>
    </border>
    <border>
      <left style="thin">
        <color theme="0" tint="-0.34998626667073579"/>
      </left>
      <right/>
      <top style="thin">
        <color theme="0" tint="-0.34998626667073579"/>
      </top>
      <bottom style="thin">
        <color auto="1"/>
      </bottom>
      <diagonal/>
    </border>
    <border>
      <left style="thin">
        <color theme="0" tint="-0.34998626667073579"/>
      </left>
      <right/>
      <top style="thin">
        <color auto="1"/>
      </top>
      <bottom style="thin">
        <color auto="1"/>
      </bottom>
      <diagonal/>
    </border>
    <border>
      <left/>
      <right/>
      <top style="thin">
        <color auto="1"/>
      </top>
      <bottom style="thin">
        <color auto="1"/>
      </bottom>
      <diagonal/>
    </border>
    <border>
      <left style="thin">
        <color indexed="64"/>
      </left>
      <right/>
      <top style="thin">
        <color indexed="64"/>
      </top>
      <bottom style="thin">
        <color indexed="64"/>
      </bottom>
      <diagonal/>
    </border>
  </borders>
  <cellStyleXfs count="3">
    <xf numFmtId="0" fontId="0" fillId="0" borderId="0"/>
    <xf numFmtId="0" fontId="10" fillId="0" borderId="0" applyNumberFormat="0" applyFill="0" applyBorder="0" applyAlignment="0" applyProtection="0"/>
    <xf numFmtId="0" fontId="14" fillId="0" borderId="0" applyNumberFormat="0" applyFill="0" applyBorder="0" applyAlignment="0" applyProtection="0"/>
  </cellStyleXfs>
  <cellXfs count="80">
    <xf numFmtId="0" fontId="0" fillId="0" borderId="0" xfId="0"/>
    <xf numFmtId="0" fontId="4" fillId="0" borderId="0" xfId="0" applyFont="1" applyAlignment="1" applyProtection="1">
      <alignment horizontal="left" vertical="center"/>
    </xf>
    <xf numFmtId="0" fontId="7" fillId="0" borderId="1" xfId="0" applyFont="1" applyBorder="1" applyAlignment="1" applyProtection="1">
      <alignment horizontal="left" vertical="center"/>
    </xf>
    <xf numFmtId="0" fontId="4" fillId="0" borderId="1" xfId="0" applyFont="1" applyBorder="1" applyAlignment="1" applyProtection="1">
      <alignment horizontal="left" vertical="center"/>
    </xf>
    <xf numFmtId="0" fontId="4" fillId="0" borderId="0" xfId="0" applyFont="1" applyFill="1" applyAlignment="1" applyProtection="1">
      <alignment horizontal="left" vertical="center"/>
    </xf>
    <xf numFmtId="0" fontId="5" fillId="0" borderId="0" xfId="0" applyFont="1" applyFill="1" applyAlignment="1" applyProtection="1">
      <alignment horizontal="left" vertical="center"/>
    </xf>
    <xf numFmtId="0" fontId="5" fillId="0" borderId="0" xfId="0" applyFont="1" applyAlignment="1" applyProtection="1">
      <alignment horizontal="left" vertical="center"/>
    </xf>
    <xf numFmtId="0" fontId="4" fillId="2" borderId="0" xfId="0" applyFont="1" applyFill="1" applyAlignment="1" applyProtection="1">
      <alignment horizontal="left" vertical="center"/>
    </xf>
    <xf numFmtId="0" fontId="5" fillId="2" borderId="0" xfId="0" applyFont="1" applyFill="1" applyAlignment="1" applyProtection="1">
      <alignment horizontal="left" vertical="center"/>
    </xf>
    <xf numFmtId="0" fontId="7" fillId="2" borderId="1" xfId="0" applyFont="1" applyFill="1" applyBorder="1" applyAlignment="1" applyProtection="1">
      <alignment horizontal="left" vertical="center"/>
    </xf>
    <xf numFmtId="0" fontId="4" fillId="2" borderId="1" xfId="0" applyFont="1" applyFill="1" applyBorder="1" applyAlignment="1" applyProtection="1">
      <alignment horizontal="left" vertical="center"/>
    </xf>
    <xf numFmtId="0" fontId="4" fillId="2" borderId="0" xfId="0" applyFont="1" applyFill="1" applyBorder="1" applyAlignment="1" applyProtection="1">
      <alignment vertical="center"/>
    </xf>
    <xf numFmtId="0" fontId="4" fillId="2" borderId="0" xfId="0" applyFont="1" applyFill="1" applyAlignment="1" applyProtection="1">
      <alignment horizontal="left" vertical="center" indent="1"/>
    </xf>
    <xf numFmtId="0" fontId="3" fillId="0" borderId="0" xfId="0" applyFont="1" applyProtection="1"/>
    <xf numFmtId="0" fontId="1" fillId="0" borderId="0" xfId="0" applyFont="1" applyProtection="1"/>
    <xf numFmtId="0" fontId="2" fillId="0" borderId="0" xfId="0" applyFont="1" applyProtection="1"/>
    <xf numFmtId="0" fontId="1" fillId="0" borderId="0" xfId="0" applyFont="1" applyAlignment="1" applyProtection="1">
      <alignment horizontal="left"/>
    </xf>
    <xf numFmtId="0" fontId="4" fillId="6" borderId="4" xfId="0" applyFont="1" applyFill="1" applyBorder="1" applyAlignment="1" applyProtection="1">
      <alignment horizontal="left" vertical="center"/>
    </xf>
    <xf numFmtId="0" fontId="4" fillId="6" borderId="0" xfId="0" applyFont="1" applyFill="1" applyBorder="1" applyAlignment="1" applyProtection="1">
      <alignment horizontal="left" vertical="center"/>
    </xf>
    <xf numFmtId="0" fontId="5" fillId="6" borderId="0" xfId="0" applyFont="1" applyFill="1" applyBorder="1" applyAlignment="1" applyProtection="1">
      <alignment vertical="center"/>
    </xf>
    <xf numFmtId="0" fontId="5" fillId="6" borderId="0" xfId="0" applyFont="1" applyFill="1" applyBorder="1" applyAlignment="1" applyProtection="1">
      <alignment horizontal="right" vertical="center"/>
    </xf>
    <xf numFmtId="0" fontId="4" fillId="6" borderId="0" xfId="0" applyFont="1" applyFill="1" applyAlignment="1" applyProtection="1">
      <alignment horizontal="left" vertical="center"/>
    </xf>
    <xf numFmtId="0" fontId="6" fillId="6" borderId="0" xfId="0" applyFont="1" applyFill="1" applyBorder="1" applyAlignment="1" applyProtection="1">
      <alignment horizontal="left" vertical="center"/>
    </xf>
    <xf numFmtId="0" fontId="7" fillId="6" borderId="0" xfId="0" applyFont="1" applyFill="1" applyBorder="1" applyAlignment="1" applyProtection="1">
      <alignment horizontal="left" vertical="center"/>
    </xf>
    <xf numFmtId="0" fontId="5" fillId="6" borderId="0" xfId="0" applyFont="1" applyFill="1" applyAlignment="1" applyProtection="1">
      <alignment horizontal="left" vertical="center"/>
    </xf>
    <xf numFmtId="0" fontId="3" fillId="7" borderId="0" xfId="0" applyFont="1" applyFill="1" applyAlignment="1" applyProtection="1">
      <alignment horizontal="left"/>
    </xf>
    <xf numFmtId="0" fontId="1" fillId="7" borderId="0" xfId="0" applyFont="1" applyFill="1" applyAlignment="1" applyProtection="1">
      <alignment horizontal="left"/>
    </xf>
    <xf numFmtId="0" fontId="9" fillId="8" borderId="2" xfId="0" applyFont="1" applyFill="1" applyBorder="1" applyAlignment="1" applyProtection="1">
      <alignment horizontal="left" vertical="center" indent="1"/>
    </xf>
    <xf numFmtId="0" fontId="9" fillId="8" borderId="4" xfId="0" applyFont="1" applyFill="1" applyBorder="1" applyAlignment="1" applyProtection="1">
      <alignment horizontal="left" vertical="center"/>
    </xf>
    <xf numFmtId="0" fontId="9" fillId="8" borderId="0" xfId="0" applyFont="1" applyFill="1" applyBorder="1" applyAlignment="1" applyProtection="1">
      <alignment horizontal="left" vertical="center"/>
    </xf>
    <xf numFmtId="0" fontId="11" fillId="8" borderId="0" xfId="0" applyFont="1" applyFill="1" applyBorder="1" applyAlignment="1" applyProtection="1">
      <alignment horizontal="left" vertical="center"/>
    </xf>
    <xf numFmtId="0" fontId="12" fillId="8" borderId="0" xfId="0" applyFont="1" applyFill="1" applyBorder="1" applyAlignment="1" applyProtection="1">
      <alignment horizontal="left" vertical="center"/>
    </xf>
    <xf numFmtId="0" fontId="9" fillId="8" borderId="0" xfId="0" applyFont="1" applyFill="1" applyAlignment="1" applyProtection="1">
      <alignment horizontal="left" vertical="center"/>
    </xf>
    <xf numFmtId="0" fontId="13" fillId="8" borderId="0" xfId="0" applyFont="1" applyFill="1" applyAlignment="1" applyProtection="1">
      <alignment vertical="center"/>
    </xf>
    <xf numFmtId="0" fontId="5" fillId="2" borderId="1" xfId="0" applyFont="1" applyFill="1" applyBorder="1" applyAlignment="1" applyProtection="1">
      <alignment horizontal="left" vertical="center" wrapText="1"/>
    </xf>
    <xf numFmtId="0" fontId="12" fillId="3" borderId="9" xfId="0" applyFont="1" applyFill="1" applyBorder="1" applyAlignment="1" applyProtection="1">
      <alignment horizontal="center" vertical="center"/>
    </xf>
    <xf numFmtId="0" fontId="12" fillId="3" borderId="10" xfId="0" applyFont="1" applyFill="1" applyBorder="1" applyAlignment="1" applyProtection="1">
      <alignment horizontal="center" vertical="center"/>
    </xf>
    <xf numFmtId="165" fontId="5" fillId="4" borderId="6" xfId="0" applyNumberFormat="1" applyFont="1" applyFill="1" applyBorder="1" applyAlignment="1" applyProtection="1">
      <alignment horizontal="center" vertical="center" wrapText="1"/>
    </xf>
    <xf numFmtId="165" fontId="5" fillId="2" borderId="10" xfId="0" applyNumberFormat="1" applyFont="1" applyFill="1" applyBorder="1" applyAlignment="1" applyProtection="1">
      <alignment horizontal="center" vertical="center"/>
    </xf>
    <xf numFmtId="0" fontId="17" fillId="0" borderId="1" xfId="0" applyFont="1" applyFill="1" applyBorder="1" applyAlignment="1" applyProtection="1">
      <alignment vertical="center" wrapText="1"/>
    </xf>
    <xf numFmtId="0" fontId="16" fillId="8" borderId="0" xfId="0" applyFont="1" applyFill="1" applyBorder="1" applyAlignment="1" applyProtection="1">
      <alignment horizontal="left" vertical="top"/>
    </xf>
    <xf numFmtId="0" fontId="18" fillId="0" borderId="1" xfId="1" applyFont="1" applyFill="1" applyBorder="1" applyAlignment="1" applyProtection="1">
      <alignment horizontal="center" vertical="center" wrapText="1"/>
    </xf>
    <xf numFmtId="0" fontId="5" fillId="2" borderId="0" xfId="0" applyFont="1" applyFill="1" applyBorder="1" applyAlignment="1" applyProtection="1">
      <alignment horizontal="left" vertical="center" wrapText="1"/>
    </xf>
    <xf numFmtId="0" fontId="4" fillId="5" borderId="0" xfId="0" applyFont="1" applyFill="1" applyAlignment="1" applyProtection="1">
      <alignment horizontal="left" vertical="center"/>
    </xf>
    <xf numFmtId="0" fontId="20" fillId="2" borderId="1" xfId="0" applyFont="1" applyFill="1" applyBorder="1" applyAlignment="1" applyProtection="1">
      <alignment horizontal="right" vertical="center" wrapText="1"/>
    </xf>
    <xf numFmtId="0" fontId="15" fillId="9" borderId="10" xfId="0" applyFont="1" applyFill="1" applyBorder="1" applyAlignment="1" applyProtection="1">
      <alignment horizontal="center" vertical="center"/>
      <protection locked="0"/>
    </xf>
    <xf numFmtId="0" fontId="15" fillId="9" borderId="11" xfId="0" applyFont="1" applyFill="1" applyBorder="1" applyAlignment="1" applyProtection="1">
      <alignment horizontal="center" vertical="center"/>
      <protection locked="0"/>
    </xf>
    <xf numFmtId="0" fontId="11" fillId="3" borderId="5" xfId="0" applyFont="1" applyFill="1" applyBorder="1" applyAlignment="1" applyProtection="1">
      <alignment horizontal="center" vertical="center"/>
    </xf>
    <xf numFmtId="0" fontId="11" fillId="3" borderId="8" xfId="0" applyFont="1" applyFill="1" applyBorder="1" applyAlignment="1" applyProtection="1">
      <alignment horizontal="center" vertical="center"/>
    </xf>
    <xf numFmtId="0" fontId="5" fillId="2" borderId="1" xfId="0" applyFont="1" applyFill="1" applyBorder="1" applyAlignment="1" applyProtection="1">
      <alignment horizontal="left" vertical="center" wrapText="1"/>
    </xf>
    <xf numFmtId="0" fontId="4" fillId="9" borderId="3" xfId="0" applyFont="1" applyFill="1" applyBorder="1" applyAlignment="1" applyProtection="1">
      <alignment horizontal="left" vertical="center" indent="1"/>
      <protection locked="0"/>
    </xf>
    <xf numFmtId="4" fontId="23" fillId="6" borderId="0" xfId="0" applyNumberFormat="1" applyFont="1" applyFill="1" applyAlignment="1" applyProtection="1">
      <alignment horizontal="right" vertical="center"/>
    </xf>
    <xf numFmtId="0" fontId="24" fillId="8" borderId="2" xfId="0" applyFont="1" applyFill="1" applyBorder="1" applyAlignment="1" applyProtection="1">
      <alignment horizontal="left" vertical="center" indent="1"/>
    </xf>
    <xf numFmtId="0" fontId="17" fillId="5" borderId="0" xfId="0" applyFont="1" applyFill="1" applyAlignment="1" applyProtection="1">
      <alignment horizontal="left" vertical="center"/>
    </xf>
    <xf numFmtId="0" fontId="5" fillId="0" borderId="1" xfId="0" applyFont="1" applyBorder="1" applyAlignment="1" applyProtection="1">
      <alignment horizontal="right" vertical="center" indent="1"/>
    </xf>
    <xf numFmtId="0" fontId="4" fillId="5" borderId="1" xfId="0" applyFont="1" applyFill="1" applyBorder="1" applyAlignment="1" applyProtection="1">
      <alignment horizontal="left" vertical="center"/>
    </xf>
    <xf numFmtId="165" fontId="5" fillId="5" borderId="1" xfId="0" applyNumberFormat="1" applyFont="1" applyFill="1" applyBorder="1" applyAlignment="1" applyProtection="1">
      <alignment vertical="center"/>
    </xf>
    <xf numFmtId="4" fontId="5" fillId="6" borderId="6" xfId="0" applyNumberFormat="1" applyFont="1" applyFill="1" applyBorder="1" applyAlignment="1" applyProtection="1">
      <alignment horizontal="right" vertical="center"/>
    </xf>
    <xf numFmtId="4" fontId="5" fillId="6" borderId="3" xfId="0" applyNumberFormat="1" applyFont="1" applyFill="1" applyBorder="1" applyAlignment="1" applyProtection="1">
      <alignment horizontal="right" vertical="center"/>
    </xf>
    <xf numFmtId="0" fontId="4" fillId="6" borderId="6" xfId="0" applyFont="1" applyFill="1" applyBorder="1" applyAlignment="1" applyProtection="1">
      <alignment horizontal="left" vertical="center"/>
    </xf>
    <xf numFmtId="0" fontId="4" fillId="6" borderId="3" xfId="0" applyFont="1" applyFill="1" applyBorder="1" applyAlignment="1" applyProtection="1">
      <alignment horizontal="left" vertical="center"/>
    </xf>
    <xf numFmtId="0" fontId="4" fillId="6" borderId="7" xfId="0" applyFont="1" applyFill="1" applyBorder="1" applyAlignment="1" applyProtection="1">
      <alignment horizontal="left" vertical="center"/>
    </xf>
    <xf numFmtId="0" fontId="4" fillId="6" borderId="0" xfId="0" applyFont="1" applyFill="1" applyBorder="1" applyAlignment="1" applyProtection="1">
      <alignment horizontal="left" vertical="center"/>
    </xf>
    <xf numFmtId="1" fontId="4" fillId="6" borderId="6" xfId="0" applyNumberFormat="1" applyFont="1" applyFill="1" applyBorder="1" applyAlignment="1" applyProtection="1">
      <alignment horizontal="right" vertical="center"/>
    </xf>
    <xf numFmtId="1" fontId="4" fillId="6" borderId="3" xfId="0" applyNumberFormat="1" applyFont="1" applyFill="1" applyBorder="1" applyAlignment="1" applyProtection="1">
      <alignment horizontal="right" vertical="center"/>
    </xf>
    <xf numFmtId="1" fontId="4" fillId="6" borderId="0" xfId="0" applyNumberFormat="1" applyFont="1" applyFill="1" applyBorder="1" applyAlignment="1" applyProtection="1">
      <alignment horizontal="right" vertical="center"/>
    </xf>
    <xf numFmtId="4" fontId="4" fillId="6" borderId="6" xfId="0" applyNumberFormat="1" applyFont="1" applyFill="1" applyBorder="1" applyAlignment="1" applyProtection="1">
      <alignment horizontal="right" vertical="center"/>
    </xf>
    <xf numFmtId="4" fontId="4" fillId="6" borderId="3" xfId="0" applyNumberFormat="1" applyFont="1" applyFill="1" applyBorder="1" applyAlignment="1" applyProtection="1">
      <alignment horizontal="right" vertical="center"/>
    </xf>
    <xf numFmtId="4" fontId="4" fillId="6" borderId="0" xfId="0" applyNumberFormat="1" applyFont="1" applyFill="1" applyBorder="1" applyAlignment="1" applyProtection="1">
      <alignment horizontal="right" vertical="center"/>
    </xf>
    <xf numFmtId="0" fontId="4" fillId="9" borderId="2" xfId="0" applyFont="1" applyFill="1" applyBorder="1" applyAlignment="1" applyProtection="1">
      <alignment horizontal="left" vertical="center" indent="1"/>
      <protection locked="0"/>
    </xf>
    <xf numFmtId="0" fontId="4" fillId="9" borderId="3" xfId="0" applyFont="1" applyFill="1" applyBorder="1" applyAlignment="1" applyProtection="1">
      <alignment horizontal="left" vertical="center" indent="1" shrinkToFit="1"/>
      <protection locked="0"/>
    </xf>
    <xf numFmtId="0" fontId="4" fillId="9" borderId="3" xfId="0" applyFont="1" applyFill="1" applyBorder="1" applyAlignment="1" applyProtection="1">
      <alignment horizontal="left" vertical="center" indent="1"/>
      <protection locked="0"/>
    </xf>
    <xf numFmtId="0" fontId="5" fillId="2" borderId="1" xfId="0" applyFont="1" applyFill="1" applyBorder="1" applyAlignment="1" applyProtection="1">
      <alignment horizontal="left" vertical="center" wrapText="1"/>
    </xf>
    <xf numFmtId="0" fontId="8" fillId="3" borderId="5" xfId="0" applyFont="1" applyFill="1" applyBorder="1" applyAlignment="1" applyProtection="1">
      <alignment horizontal="center" vertical="center"/>
    </xf>
    <xf numFmtId="164" fontId="4" fillId="9" borderId="2" xfId="0" applyNumberFormat="1" applyFont="1" applyFill="1" applyBorder="1" applyAlignment="1" applyProtection="1">
      <alignment horizontal="left" vertical="center" indent="1"/>
      <protection locked="0"/>
    </xf>
    <xf numFmtId="0" fontId="4" fillId="9" borderId="3" xfId="0" applyFont="1" applyFill="1" applyBorder="1" applyAlignment="1" applyProtection="1">
      <alignment horizontal="center" vertical="center"/>
      <protection locked="0"/>
    </xf>
    <xf numFmtId="0" fontId="22" fillId="0" borderId="0" xfId="0" applyFont="1" applyFill="1" applyBorder="1" applyAlignment="1" applyProtection="1">
      <alignment horizontal="left" vertical="top" wrapText="1"/>
    </xf>
    <xf numFmtId="0" fontId="19" fillId="9" borderId="1" xfId="0" applyFont="1" applyFill="1" applyBorder="1" applyAlignment="1" applyProtection="1">
      <alignment horizontal="left" vertical="center" wrapText="1"/>
    </xf>
    <xf numFmtId="0" fontId="27" fillId="8" borderId="0" xfId="0" applyFont="1" applyFill="1" applyBorder="1" applyAlignment="1" applyProtection="1">
      <alignment horizontal="left" vertical="top"/>
    </xf>
    <xf numFmtId="0" fontId="26" fillId="8" borderId="0" xfId="1" applyFont="1" applyFill="1" applyBorder="1" applyAlignment="1" applyProtection="1">
      <alignment horizontal="left" vertical="center"/>
    </xf>
  </cellXfs>
  <cellStyles count="3">
    <cellStyle name="Besuchter Hyperlink" xfId="2" builtinId="9" hidden="1"/>
    <cellStyle name="Hyperlink" xfId="1" builtinId="8"/>
    <cellStyle name="Standard" xfId="0" builtinId="0"/>
  </cellStyles>
  <dxfs count="0"/>
  <tableStyles count="1" defaultTableStyle="TableStyleMedium2" defaultPivotStyle="PivotStyleLight16">
    <tableStyle name="Tabellenformat 1" pivot="0" count="0"/>
  </tableStyles>
  <colors>
    <indexedColors>
      <rgbColor rgb="00000000"/>
      <rgbColor rgb="00FFFFFF"/>
      <rgbColor rgb="00FF0000"/>
      <rgbColor rgb="0000FF00"/>
      <rgbColor rgb="000000FF"/>
      <rgbColor rgb="00FFFF00"/>
      <rgbColor rgb="00FF00FF"/>
      <rgbColor rgb="0000FFFF"/>
      <rgbColor rgb="00000000"/>
      <rgbColor rgb="00FFFFFF"/>
      <rgbColor rgb="00AAAAAA"/>
      <rgbColor rgb="00D78282"/>
      <rgbColor rgb="0091000F"/>
      <rgbColor rgb="00780A28"/>
      <rgbColor rgb="005A7411"/>
      <rgbColor rgb="00D5B076"/>
      <rgbColor rgb="009B0057"/>
      <rgbColor rgb="0098BBDB"/>
      <rgbColor rgb="00780A28"/>
      <rgbColor rgb="00FFF1C1"/>
      <rgbColor rgb="00000000"/>
      <rgbColor rgb="00C1001F"/>
      <rgbColor rgb="00AAAAAA"/>
      <rgbColor rgb="00D78282"/>
      <rgbColor rgb="00000000"/>
      <rgbColor rgb="00C1001F"/>
      <rgbColor rgb="00AAAAAA"/>
      <rgbColor rgb="00D78282"/>
      <rgbColor rgb="0091000F"/>
      <rgbColor rgb="00780A28"/>
      <rgbColor rgb="005A7411"/>
      <rgbColor rgb="00D5B076"/>
      <rgbColor rgb="00000000"/>
      <rgbColor rgb="00C1001F"/>
      <rgbColor rgb="00AAAAAA"/>
      <rgbColor rgb="00D78282"/>
      <rgbColor rgb="0091000F"/>
      <rgbColor rgb="00780A28"/>
      <rgbColor rgb="005A7411"/>
      <rgbColor rgb="00D5B076"/>
      <rgbColor rgb="00000000"/>
      <rgbColor rgb="00C1001F"/>
      <rgbColor rgb="00AAAAAA"/>
      <rgbColor rgb="00D78282"/>
      <rgbColor rgb="0091000F"/>
      <rgbColor rgb="00780A28"/>
      <rgbColor rgb="005A7411"/>
      <rgbColor rgb="00D5B076"/>
      <rgbColor rgb="009B0057"/>
      <rgbColor rgb="00004272"/>
      <rgbColor rgb="00FFF1C1"/>
      <rgbColor rgb="0098BBDB"/>
      <rgbColor rgb="00000000"/>
      <rgbColor rgb="00004272"/>
      <rgbColor rgb="00AAAAAA"/>
      <rgbColor rgb="00D78282"/>
      <rgbColor rgb="0091000F"/>
      <rgbColor rgb="00780A28"/>
      <rgbColor rgb="00D78282"/>
      <rgbColor rgb="00AAAAAA"/>
      <rgbColor rgb="00C1001F"/>
      <rgbColor rgb="00004272"/>
      <rgbColor rgb="005A7411"/>
      <rgbColor rgb="00D5B076"/>
    </indexedColors>
    <mruColors>
      <color rgb="FFFFFF99"/>
      <color rgb="FF2C50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214313</xdr:colOff>
      <xdr:row>1</xdr:row>
      <xdr:rowOff>75186</xdr:rowOff>
    </xdr:from>
    <xdr:to>
      <xdr:col>9</xdr:col>
      <xdr:colOff>0</xdr:colOff>
      <xdr:row>2</xdr:row>
      <xdr:rowOff>415636</xdr:rowOff>
    </xdr:to>
    <xdr:pic>
      <xdr:nvPicPr>
        <xdr:cNvPr id="2" name="Grafik 1"/>
        <xdr:cNvPicPr>
          <a:picLocks noChangeAspect="1"/>
        </xdr:cNvPicPr>
      </xdr:nvPicPr>
      <xdr:blipFill rotWithShape="1">
        <a:blip xmlns:r="http://schemas.openxmlformats.org/officeDocument/2006/relationships" r:embed="rId1"/>
        <a:srcRect l="23537" t="28468" r="39362" b="23737"/>
        <a:stretch/>
      </xdr:blipFill>
      <xdr:spPr>
        <a:xfrm>
          <a:off x="7131844" y="325217"/>
          <a:ext cx="833437" cy="555846"/>
        </a:xfrm>
        <a:prstGeom prst="rect">
          <a:avLst/>
        </a:prstGeom>
      </xdr:spPr>
    </xdr:pic>
    <xdr:clientData/>
  </xdr:twoCellAnchor>
</xdr:wsDr>
</file>

<file path=xl/theme/theme1.xml><?xml version="1.0" encoding="utf-8"?>
<a:theme xmlns:a="http://schemas.openxmlformats.org/drawingml/2006/main" name="Manor 2">
  <a:themeElements>
    <a:clrScheme name="Personnalisé 4">
      <a:dk1>
        <a:srgbClr val="000000"/>
      </a:dk1>
      <a:lt1>
        <a:sysClr val="window" lastClr="FFFFFF"/>
      </a:lt1>
      <a:dk2>
        <a:srgbClr val="C1001F"/>
      </a:dk2>
      <a:lt2>
        <a:srgbClr val="FFF1C1"/>
      </a:lt2>
      <a:accent1>
        <a:srgbClr val="AAAAAA"/>
      </a:accent1>
      <a:accent2>
        <a:srgbClr val="D78282"/>
      </a:accent2>
      <a:accent3>
        <a:srgbClr val="91000F"/>
      </a:accent3>
      <a:accent4>
        <a:srgbClr val="5A7411"/>
      </a:accent4>
      <a:accent5>
        <a:srgbClr val="A2BBDB"/>
      </a:accent5>
      <a:accent6>
        <a:srgbClr val="004272"/>
      </a:accent6>
      <a:hlink>
        <a:srgbClr val="0000FF"/>
      </a:hlink>
      <a:folHlink>
        <a:srgbClr val="800080"/>
      </a:folHlink>
    </a:clrScheme>
    <a:fontScheme name="Office Classique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Deluxe">
      <a:fillStyleLst>
        <a:solidFill>
          <a:schemeClr val="phClr"/>
        </a:solidFill>
        <a:gradFill rotWithShape="1">
          <a:gsLst>
            <a:gs pos="0">
              <a:schemeClr val="phClr">
                <a:tint val="20000"/>
                <a:satMod val="280000"/>
              </a:schemeClr>
            </a:gs>
            <a:gs pos="14000">
              <a:schemeClr val="phClr">
                <a:tint val="37000"/>
                <a:satMod val="250000"/>
              </a:schemeClr>
            </a:gs>
            <a:gs pos="45000">
              <a:schemeClr val="phClr">
                <a:tint val="53000"/>
                <a:satMod val="220000"/>
              </a:schemeClr>
            </a:gs>
            <a:gs pos="65000">
              <a:schemeClr val="phClr">
                <a:tint val="53000"/>
                <a:satMod val="220000"/>
              </a:schemeClr>
            </a:gs>
            <a:gs pos="86000">
              <a:schemeClr val="phClr">
                <a:tint val="42000"/>
                <a:satMod val="240000"/>
              </a:schemeClr>
            </a:gs>
            <a:gs pos="100000">
              <a:schemeClr val="phClr">
                <a:tint val="20000"/>
                <a:satMod val="230000"/>
              </a:schemeClr>
            </a:gs>
          </a:gsLst>
          <a:lin ang="16200000" scaled="1"/>
        </a:gradFill>
        <a:gradFill rotWithShape="1">
          <a:gsLst>
            <a:gs pos="0">
              <a:schemeClr val="phClr">
                <a:shade val="75000"/>
                <a:satMod val="160000"/>
              </a:schemeClr>
            </a:gs>
            <a:gs pos="60000">
              <a:schemeClr val="phClr">
                <a:satMod val="150000"/>
              </a:schemeClr>
            </a:gs>
            <a:gs pos="100000">
              <a:schemeClr val="phClr">
                <a:tint val="75000"/>
                <a:satMod val="200000"/>
              </a:schemeClr>
            </a:gs>
          </a:gsLst>
          <a:lin ang="16200000" scaled="1"/>
        </a:gradFill>
      </a:fillStyleLst>
      <a:lnStyleLst>
        <a:ln w="9525" cap="flat" cmpd="sng" algn="ctr">
          <a:solidFill>
            <a:schemeClr val="phClr">
              <a:satMod val="140000"/>
            </a:schemeClr>
          </a:solidFill>
          <a:prstDash val="solid"/>
        </a:ln>
        <a:ln w="25400" cap="flat" cmpd="sng" algn="ctr">
          <a:solidFill>
            <a:schemeClr val="phClr"/>
          </a:solidFill>
          <a:prstDash val="solid"/>
        </a:ln>
        <a:ln w="31750" cap="flat" cmpd="sng" algn="ctr">
          <a:solidFill>
            <a:schemeClr val="phClr"/>
          </a:solidFill>
          <a:prstDash val="solid"/>
        </a:ln>
      </a:lnStyleLst>
      <a:effectStyleLst>
        <a:effectStyle>
          <a:effectLst>
            <a:outerShdw blurRad="50800" dist="25400" dir="5400000" rotWithShape="0">
              <a:srgbClr val="000000">
                <a:alpha val="43137"/>
              </a:srgbClr>
            </a:outerShdw>
          </a:effectLst>
        </a:effectStyle>
        <a:effectStyle>
          <a:effectLst>
            <a:outerShdw blurRad="50800" dist="25400" dir="5400000" rotWithShape="0">
              <a:srgbClr val="000000">
                <a:alpha val="43137"/>
              </a:srgbClr>
            </a:outerShdw>
          </a:effectLst>
          <a:scene3d>
            <a:camera prst="orthographicFront" fov="0">
              <a:rot lat="0" lon="0" rev="0"/>
            </a:camera>
            <a:lightRig rig="contrasting" dir="t">
              <a:rot lat="0" lon="0" rev="16500000"/>
            </a:lightRig>
          </a:scene3d>
          <a:sp3d prstMaterial="powder">
            <a:bevelT w="152400"/>
            <a:contourClr>
              <a:schemeClr val="phClr"/>
            </a:contourClr>
          </a:sp3d>
        </a:effectStyle>
        <a:effectStyle>
          <a:effectLst>
            <a:reflection blurRad="12700" stA="26000" endPos="28000" dist="38100" dir="5400000" sy="-100000"/>
          </a:effectLst>
          <a:scene3d>
            <a:camera prst="orthographicFront" fov="0">
              <a:rot lat="0" lon="0" rev="0"/>
            </a:camera>
            <a:lightRig rig="contrasting" dir="t">
              <a:rot lat="0" lon="0" rev="16500000"/>
            </a:lightRig>
          </a:scene3d>
          <a:sp3d prstMaterial="powder">
            <a:bevelT w="190500" h="101600"/>
            <a:contourClr>
              <a:schemeClr val="phClr"/>
            </a:contourClr>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roberto.dimartino@lenzburg2017.ch" TargetMode="External"/><Relationship Id="rId1" Type="http://schemas.openxmlformats.org/officeDocument/2006/relationships/hyperlink" Target="http://www.lenzburg2017.ch/"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8"/>
  <sheetViews>
    <sheetView showGridLines="0" tabSelected="1" topLeftCell="A31" zoomScaleNormal="100" zoomScalePageLayoutView="145" workbookViewId="0">
      <selection activeCell="I37" sqref="I37"/>
    </sheetView>
  </sheetViews>
  <sheetFormatPr baseColWidth="10" defaultColWidth="0" defaultRowHeight="20.100000000000001" customHeight="1" zeroHeight="1" x14ac:dyDescent="0.2"/>
  <cols>
    <col min="1" max="1" width="4.7109375" style="4" customWidth="1"/>
    <col min="2" max="2" width="4.7109375" style="1" customWidth="1"/>
    <col min="3" max="3" width="15.7109375" style="1" customWidth="1"/>
    <col min="4" max="4" width="25.7109375" style="1" customWidth="1"/>
    <col min="5" max="5" width="6.5703125" style="1" customWidth="1"/>
    <col min="6" max="6" width="11.7109375" style="1" customWidth="1"/>
    <col min="7" max="7" width="19.7109375" style="1" customWidth="1"/>
    <col min="8" max="9" width="15.7109375" style="1" customWidth="1"/>
    <col min="10" max="10" width="4.7109375" style="1" customWidth="1"/>
    <col min="11" max="11" width="4.7109375" style="4" customWidth="1"/>
    <col min="12" max="16384" width="11.42578125" style="4" hidden="1"/>
  </cols>
  <sheetData>
    <row r="1" spans="2:10" ht="20.100000000000001" customHeight="1" x14ac:dyDescent="0.2"/>
    <row r="2" spans="2:10" ht="15.75" customHeight="1" x14ac:dyDescent="0.2">
      <c r="B2" s="7"/>
      <c r="C2" s="7"/>
      <c r="D2" s="7"/>
      <c r="E2" s="7"/>
      <c r="F2" s="7"/>
      <c r="G2" s="7"/>
      <c r="H2" s="7"/>
      <c r="I2" s="7"/>
      <c r="J2" s="7"/>
    </row>
    <row r="3" spans="2:10" ht="36.75" customHeight="1" x14ac:dyDescent="0.2">
      <c r="B3" s="7"/>
      <c r="C3" s="9" t="s">
        <v>55</v>
      </c>
      <c r="D3" s="10"/>
      <c r="E3" s="10"/>
      <c r="F3" s="10"/>
      <c r="G3" s="77" t="s">
        <v>102</v>
      </c>
      <c r="H3" s="77"/>
      <c r="I3" s="10"/>
      <c r="J3" s="7"/>
    </row>
    <row r="4" spans="2:10" ht="20.100000000000001" customHeight="1" x14ac:dyDescent="0.2">
      <c r="B4" s="7"/>
      <c r="C4" s="7"/>
      <c r="D4" s="7"/>
      <c r="E4" s="7"/>
      <c r="F4" s="7"/>
      <c r="G4" s="7"/>
      <c r="H4" s="7"/>
      <c r="I4" s="7"/>
      <c r="J4" s="7"/>
    </row>
    <row r="5" spans="2:10" ht="20.100000000000001" customHeight="1" x14ac:dyDescent="0.2">
      <c r="B5" s="7"/>
      <c r="C5" s="27" t="s">
        <v>32</v>
      </c>
      <c r="D5" s="69"/>
      <c r="E5" s="69"/>
      <c r="F5" s="11"/>
      <c r="G5" s="27" t="s">
        <v>68</v>
      </c>
      <c r="H5" s="27"/>
      <c r="I5" s="50"/>
      <c r="J5" s="7"/>
    </row>
    <row r="6" spans="2:10" ht="20.100000000000001" customHeight="1" x14ac:dyDescent="0.2">
      <c r="B6" s="7"/>
      <c r="C6" s="27" t="s">
        <v>57</v>
      </c>
      <c r="D6" s="70"/>
      <c r="E6" s="70"/>
      <c r="F6" s="11"/>
      <c r="G6" s="7"/>
      <c r="H6" s="7"/>
      <c r="I6" s="7"/>
      <c r="J6" s="7"/>
    </row>
    <row r="7" spans="2:10" ht="20.100000000000001" customHeight="1" x14ac:dyDescent="0.2">
      <c r="B7" s="7"/>
      <c r="C7" s="27" t="s">
        <v>58</v>
      </c>
      <c r="D7" s="71"/>
      <c r="E7" s="71"/>
      <c r="F7" s="11"/>
      <c r="G7" s="27" t="s">
        <v>96</v>
      </c>
      <c r="H7" s="27"/>
      <c r="I7" s="50"/>
      <c r="J7" s="7"/>
    </row>
    <row r="8" spans="2:10" ht="6.75" customHeight="1" x14ac:dyDescent="0.2">
      <c r="B8" s="7"/>
      <c r="C8" s="7"/>
      <c r="D8" s="7"/>
      <c r="E8" s="7"/>
      <c r="F8" s="7"/>
      <c r="G8" s="7"/>
      <c r="H8" s="7"/>
      <c r="I8" s="7"/>
      <c r="J8" s="7"/>
    </row>
    <row r="9" spans="2:10" ht="29.25" x14ac:dyDescent="0.2">
      <c r="B9" s="7"/>
      <c r="C9" s="72" t="s">
        <v>56</v>
      </c>
      <c r="D9" s="72"/>
      <c r="E9" s="72"/>
      <c r="F9" s="7"/>
      <c r="G9" s="72" t="s">
        <v>0</v>
      </c>
      <c r="H9" s="72"/>
      <c r="I9" s="44" t="s">
        <v>76</v>
      </c>
      <c r="J9" s="7"/>
    </row>
    <row r="10" spans="2:10" ht="9.9499999999999993" customHeight="1" x14ac:dyDescent="0.2">
      <c r="B10" s="7"/>
      <c r="C10" s="8"/>
      <c r="D10" s="7"/>
      <c r="E10" s="7"/>
      <c r="F10" s="7"/>
      <c r="G10" s="8"/>
      <c r="H10" s="12"/>
      <c r="I10" s="12"/>
      <c r="J10" s="7"/>
    </row>
    <row r="11" spans="2:10" ht="20.100000000000001" customHeight="1" x14ac:dyDescent="0.2">
      <c r="B11" s="7"/>
      <c r="C11" s="52" t="s">
        <v>46</v>
      </c>
      <c r="D11" s="69"/>
      <c r="E11" s="69"/>
      <c r="F11" s="7"/>
      <c r="G11" s="52" t="s">
        <v>46</v>
      </c>
      <c r="H11" s="69"/>
      <c r="I11" s="69"/>
      <c r="J11" s="7"/>
    </row>
    <row r="12" spans="2:10" ht="20.100000000000001" customHeight="1" x14ac:dyDescent="0.2">
      <c r="B12" s="7"/>
      <c r="C12" s="52" t="s">
        <v>47</v>
      </c>
      <c r="D12" s="69"/>
      <c r="E12" s="69"/>
      <c r="F12" s="7"/>
      <c r="G12" s="52" t="s">
        <v>47</v>
      </c>
      <c r="H12" s="69"/>
      <c r="I12" s="69"/>
      <c r="J12" s="7"/>
    </row>
    <row r="13" spans="2:10" ht="20.100000000000001" customHeight="1" x14ac:dyDescent="0.2">
      <c r="B13" s="7"/>
      <c r="C13" s="52" t="s">
        <v>48</v>
      </c>
      <c r="D13" s="69"/>
      <c r="E13" s="69"/>
      <c r="F13" s="7"/>
      <c r="G13" s="52" t="s">
        <v>48</v>
      </c>
      <c r="H13" s="69"/>
      <c r="I13" s="69"/>
      <c r="J13" s="7"/>
    </row>
    <row r="14" spans="2:10" ht="20.100000000000001" customHeight="1" x14ac:dyDescent="0.2">
      <c r="B14" s="7"/>
      <c r="C14" s="52" t="s">
        <v>54</v>
      </c>
      <c r="D14" s="69"/>
      <c r="E14" s="69"/>
      <c r="F14" s="7"/>
      <c r="G14" s="52" t="s">
        <v>54</v>
      </c>
      <c r="H14" s="69"/>
      <c r="I14" s="69"/>
      <c r="J14" s="7"/>
    </row>
    <row r="15" spans="2:10" ht="20.100000000000001" customHeight="1" x14ac:dyDescent="0.2">
      <c r="B15" s="7"/>
      <c r="C15" s="52" t="s">
        <v>49</v>
      </c>
      <c r="D15" s="69"/>
      <c r="E15" s="69"/>
      <c r="F15" s="7"/>
      <c r="G15" s="52" t="s">
        <v>49</v>
      </c>
      <c r="H15" s="69"/>
      <c r="I15" s="69"/>
      <c r="J15" s="7"/>
    </row>
    <row r="16" spans="2:10" ht="20.100000000000001" customHeight="1" x14ac:dyDescent="0.2">
      <c r="B16" s="7"/>
      <c r="C16" s="52" t="s">
        <v>50</v>
      </c>
      <c r="D16" s="69"/>
      <c r="E16" s="69"/>
      <c r="F16" s="7"/>
      <c r="G16" s="52" t="s">
        <v>50</v>
      </c>
      <c r="H16" s="69"/>
      <c r="I16" s="69"/>
      <c r="J16" s="7"/>
    </row>
    <row r="17" spans="2:10" ht="20.100000000000001" customHeight="1" x14ac:dyDescent="0.2">
      <c r="B17" s="7"/>
      <c r="C17" s="52" t="s">
        <v>51</v>
      </c>
      <c r="D17" s="74"/>
      <c r="E17" s="74"/>
      <c r="F17" s="7"/>
      <c r="G17" s="52" t="s">
        <v>51</v>
      </c>
      <c r="H17" s="74"/>
      <c r="I17" s="74"/>
      <c r="J17" s="7"/>
    </row>
    <row r="18" spans="2:10" ht="13.5" customHeight="1" x14ac:dyDescent="0.2">
      <c r="B18" s="7"/>
      <c r="C18" s="7"/>
      <c r="D18" s="7"/>
      <c r="E18" s="7"/>
      <c r="F18" s="7"/>
      <c r="G18" s="7"/>
      <c r="H18" s="7"/>
      <c r="I18" s="7"/>
      <c r="J18" s="7"/>
    </row>
    <row r="19" spans="2:10" ht="13.5" x14ac:dyDescent="0.2">
      <c r="B19" s="7"/>
      <c r="C19" s="72" t="s">
        <v>97</v>
      </c>
      <c r="D19" s="72"/>
      <c r="E19" s="72"/>
      <c r="F19" s="72"/>
      <c r="G19" s="72"/>
      <c r="H19" s="72"/>
      <c r="I19" s="49"/>
      <c r="J19" s="7"/>
    </row>
    <row r="20" spans="2:10" ht="9.75" customHeight="1" x14ac:dyDescent="0.2">
      <c r="B20" s="7"/>
      <c r="C20" s="42"/>
      <c r="D20" s="42"/>
      <c r="E20" s="42"/>
      <c r="F20" s="42"/>
      <c r="G20" s="42"/>
      <c r="H20" s="42"/>
      <c r="I20" s="42"/>
      <c r="J20" s="7"/>
    </row>
    <row r="21" spans="2:10" ht="20.100000000000001" customHeight="1" x14ac:dyDescent="0.2">
      <c r="B21" s="7"/>
      <c r="C21" s="52" t="s">
        <v>98</v>
      </c>
      <c r="D21" s="27"/>
      <c r="E21" s="50"/>
      <c r="F21" s="42"/>
      <c r="G21" s="52" t="s">
        <v>99</v>
      </c>
      <c r="H21" s="27"/>
      <c r="I21" s="50"/>
      <c r="J21" s="7"/>
    </row>
    <row r="22" spans="2:10" ht="12.75" customHeight="1" x14ac:dyDescent="0.2">
      <c r="B22" s="7"/>
      <c r="C22" s="42"/>
      <c r="D22" s="42"/>
      <c r="E22" s="42"/>
      <c r="F22" s="42"/>
      <c r="G22" s="42"/>
      <c r="H22" s="42"/>
      <c r="I22" s="42"/>
      <c r="J22" s="7"/>
    </row>
    <row r="23" spans="2:10" ht="20.100000000000001" customHeight="1" x14ac:dyDescent="0.2">
      <c r="B23" s="7"/>
      <c r="C23" s="72" t="s">
        <v>91</v>
      </c>
      <c r="D23" s="72"/>
      <c r="E23" s="72"/>
      <c r="F23" s="72"/>
      <c r="G23" s="72"/>
      <c r="H23" s="72"/>
      <c r="I23" s="34"/>
      <c r="J23" s="7"/>
    </row>
    <row r="24" spans="2:10" ht="13.5" x14ac:dyDescent="0.2">
      <c r="B24" s="7"/>
      <c r="C24" s="42"/>
      <c r="D24" s="42"/>
      <c r="E24" s="42"/>
      <c r="F24" s="7"/>
      <c r="G24" s="7"/>
      <c r="H24" s="7"/>
      <c r="I24" s="7"/>
      <c r="J24" s="7"/>
    </row>
    <row r="25" spans="2:10" ht="20.100000000000001" customHeight="1" x14ac:dyDescent="0.2">
      <c r="B25" s="7"/>
      <c r="C25" s="53" t="s">
        <v>94</v>
      </c>
      <c r="D25" s="43"/>
      <c r="E25" s="43"/>
      <c r="F25" s="7"/>
      <c r="G25" s="52" t="s">
        <v>46</v>
      </c>
      <c r="H25" s="69"/>
      <c r="I25" s="69"/>
      <c r="J25" s="7"/>
    </row>
    <row r="26" spans="2:10" ht="20.100000000000001" customHeight="1" x14ac:dyDescent="0.2">
      <c r="B26" s="7"/>
      <c r="C26" s="53" t="s">
        <v>93</v>
      </c>
      <c r="D26" s="43"/>
      <c r="E26" s="43"/>
      <c r="F26" s="7"/>
      <c r="G26" s="52" t="s">
        <v>47</v>
      </c>
      <c r="H26" s="75"/>
      <c r="I26" s="75"/>
      <c r="J26" s="7"/>
    </row>
    <row r="27" spans="2:10" ht="20.100000000000001" customHeight="1" x14ac:dyDescent="0.2">
      <c r="B27" s="7"/>
      <c r="C27" s="53" t="s">
        <v>95</v>
      </c>
      <c r="D27" s="43"/>
      <c r="E27" s="43"/>
      <c r="F27" s="7"/>
      <c r="G27" s="52" t="s">
        <v>92</v>
      </c>
      <c r="H27" s="74"/>
      <c r="I27" s="74"/>
      <c r="J27" s="7"/>
    </row>
    <row r="28" spans="2:10" ht="8.25" customHeight="1" x14ac:dyDescent="0.2">
      <c r="B28" s="10"/>
      <c r="C28" s="10"/>
      <c r="D28" s="10"/>
      <c r="E28" s="10"/>
      <c r="F28" s="10"/>
      <c r="G28" s="10"/>
      <c r="H28" s="10"/>
      <c r="I28" s="10"/>
      <c r="J28" s="10"/>
    </row>
    <row r="29" spans="2:10" ht="5.25" customHeight="1" x14ac:dyDescent="0.2">
      <c r="B29" s="4"/>
      <c r="C29" s="4"/>
      <c r="D29" s="4"/>
      <c r="E29" s="4"/>
      <c r="F29" s="4"/>
      <c r="G29" s="4"/>
      <c r="H29" s="4"/>
      <c r="I29" s="4"/>
      <c r="J29" s="4"/>
    </row>
    <row r="30" spans="2:10" ht="30" customHeight="1" x14ac:dyDescent="0.2">
      <c r="C30" s="2" t="s">
        <v>100</v>
      </c>
      <c r="D30" s="3"/>
      <c r="E30" s="3"/>
      <c r="F30" s="3"/>
      <c r="G30" s="3"/>
      <c r="H30" s="3"/>
      <c r="I30" s="3"/>
    </row>
    <row r="31" spans="2:10" ht="15" customHeight="1" x14ac:dyDescent="0.2"/>
    <row r="32" spans="2:10" ht="50.1" customHeight="1" x14ac:dyDescent="0.2">
      <c r="C32" s="76" t="s">
        <v>101</v>
      </c>
      <c r="D32" s="76"/>
      <c r="E32" s="76"/>
      <c r="F32" s="76"/>
      <c r="G32" s="76"/>
      <c r="H32" s="73" t="s">
        <v>89</v>
      </c>
      <c r="I32" s="73"/>
    </row>
    <row r="33" spans="2:10" ht="33.75" customHeight="1" x14ac:dyDescent="0.2">
      <c r="C33" s="76"/>
      <c r="D33" s="76"/>
      <c r="E33" s="76"/>
      <c r="F33" s="76"/>
      <c r="G33" s="76"/>
      <c r="H33" s="36" t="s">
        <v>90</v>
      </c>
      <c r="I33" s="35" t="s">
        <v>39</v>
      </c>
    </row>
    <row r="34" spans="2:10" ht="20.100000000000001" customHeight="1" x14ac:dyDescent="0.2">
      <c r="C34" s="76"/>
      <c r="D34" s="76"/>
      <c r="E34" s="76"/>
      <c r="F34" s="76"/>
      <c r="G34" s="76"/>
      <c r="H34" s="36" t="s">
        <v>88</v>
      </c>
      <c r="I34" s="35" t="s">
        <v>88</v>
      </c>
    </row>
    <row r="35" spans="2:10" s="5" customFormat="1" ht="30" customHeight="1" x14ac:dyDescent="0.2">
      <c r="B35" s="1"/>
      <c r="C35" s="76"/>
      <c r="D35" s="76"/>
      <c r="E35" s="76"/>
      <c r="F35" s="76"/>
      <c r="G35" s="76"/>
      <c r="H35" s="37">
        <v>85</v>
      </c>
      <c r="I35" s="37">
        <v>2</v>
      </c>
      <c r="J35" s="6"/>
    </row>
    <row r="36" spans="2:10" s="5" customFormat="1" ht="18" x14ac:dyDescent="0.2">
      <c r="B36" s="1"/>
      <c r="C36" s="76"/>
      <c r="D36" s="76"/>
      <c r="E36" s="76"/>
      <c r="F36" s="76"/>
      <c r="G36" s="76"/>
      <c r="H36" s="47" t="s">
        <v>79</v>
      </c>
      <c r="I36" s="48" t="s">
        <v>79</v>
      </c>
      <c r="J36" s="6"/>
    </row>
    <row r="37" spans="2:10" ht="124.5" customHeight="1" x14ac:dyDescent="0.2">
      <c r="B37" s="6"/>
      <c r="C37" s="76"/>
      <c r="D37" s="76"/>
      <c r="E37" s="76"/>
      <c r="F37" s="76"/>
      <c r="G37" s="76"/>
      <c r="H37" s="45"/>
      <c r="I37" s="46"/>
    </row>
    <row r="38" spans="2:10" ht="42.75" customHeight="1" x14ac:dyDescent="0.2">
      <c r="C38" s="39" t="s">
        <v>87</v>
      </c>
      <c r="D38" s="41" t="s">
        <v>80</v>
      </c>
      <c r="E38" s="54"/>
      <c r="F38" s="55"/>
      <c r="G38" s="56"/>
      <c r="H38" s="38">
        <f>H37*H35</f>
        <v>0</v>
      </c>
      <c r="I38" s="38">
        <f>b_plus*I35</f>
        <v>0</v>
      </c>
    </row>
    <row r="39" spans="2:10" ht="8.25" customHeight="1" x14ac:dyDescent="0.2">
      <c r="I39" s="3"/>
    </row>
    <row r="40" spans="2:10" ht="20.100000000000001" customHeight="1" x14ac:dyDescent="0.2">
      <c r="B40" s="28"/>
      <c r="C40" s="28"/>
      <c r="D40" s="28"/>
      <c r="E40" s="17"/>
      <c r="F40" s="17"/>
      <c r="G40" s="17"/>
      <c r="H40" s="17"/>
      <c r="I40" s="17"/>
      <c r="J40" s="17"/>
    </row>
    <row r="41" spans="2:10" ht="30" customHeight="1" x14ac:dyDescent="0.2">
      <c r="B41" s="29"/>
      <c r="C41" s="30" t="s">
        <v>72</v>
      </c>
      <c r="D41" s="31"/>
      <c r="E41" s="22"/>
      <c r="F41" s="23" t="s">
        <v>69</v>
      </c>
      <c r="G41" s="22"/>
      <c r="H41" s="22"/>
      <c r="I41" s="22"/>
      <c r="J41" s="18"/>
    </row>
    <row r="42" spans="2:10" ht="17.25" x14ac:dyDescent="0.2">
      <c r="B42" s="29"/>
      <c r="C42" s="40" t="s">
        <v>84</v>
      </c>
      <c r="D42" s="29"/>
      <c r="E42" s="18"/>
      <c r="F42" s="19"/>
      <c r="G42" s="20" t="s">
        <v>73</v>
      </c>
      <c r="H42" s="20" t="s">
        <v>74</v>
      </c>
      <c r="I42" s="20" t="s">
        <v>75</v>
      </c>
      <c r="J42" s="18"/>
    </row>
    <row r="43" spans="2:10" ht="15" customHeight="1" x14ac:dyDescent="0.2">
      <c r="B43" s="29"/>
      <c r="C43" s="40" t="s">
        <v>85</v>
      </c>
      <c r="D43" s="29"/>
      <c r="E43" s="18"/>
      <c r="F43" s="59" t="s">
        <v>39</v>
      </c>
      <c r="G43" s="63">
        <f>b_plus</f>
        <v>0</v>
      </c>
      <c r="H43" s="66">
        <f>I35</f>
        <v>2</v>
      </c>
      <c r="I43" s="57">
        <f>G43*H43</f>
        <v>0</v>
      </c>
      <c r="J43" s="18"/>
    </row>
    <row r="44" spans="2:10" ht="17.25" x14ac:dyDescent="0.2">
      <c r="B44" s="29"/>
      <c r="C44" s="40" t="s">
        <v>81</v>
      </c>
      <c r="D44" s="29"/>
      <c r="E44" s="18"/>
      <c r="F44" s="60"/>
      <c r="G44" s="64"/>
      <c r="H44" s="67"/>
      <c r="I44" s="58"/>
      <c r="J44" s="18"/>
    </row>
    <row r="45" spans="2:10" ht="17.25" x14ac:dyDescent="0.2">
      <c r="B45" s="29"/>
      <c r="C45" s="40" t="s">
        <v>82</v>
      </c>
      <c r="D45" s="29"/>
      <c r="E45" s="18"/>
      <c r="F45" s="59" t="s">
        <v>86</v>
      </c>
      <c r="G45" s="63">
        <f>H37</f>
        <v>0</v>
      </c>
      <c r="H45" s="66">
        <f>H35</f>
        <v>85</v>
      </c>
      <c r="I45" s="57">
        <f t="shared" ref="I45" si="0">G45*H45</f>
        <v>0</v>
      </c>
      <c r="J45" s="18"/>
    </row>
    <row r="46" spans="2:10" ht="15" customHeight="1" x14ac:dyDescent="0.2">
      <c r="B46" s="29"/>
      <c r="C46" s="40" t="s">
        <v>83</v>
      </c>
      <c r="D46" s="29"/>
      <c r="E46" s="18"/>
      <c r="F46" s="60"/>
      <c r="G46" s="64"/>
      <c r="H46" s="67"/>
      <c r="I46" s="58"/>
      <c r="J46" s="18"/>
    </row>
    <row r="47" spans="2:10" ht="15" customHeight="1" x14ac:dyDescent="0.2">
      <c r="B47" s="29"/>
      <c r="C47" s="29"/>
      <c r="D47" s="29"/>
      <c r="E47" s="18"/>
      <c r="F47" s="61"/>
      <c r="G47" s="65"/>
      <c r="H47" s="68"/>
      <c r="I47" s="68"/>
      <c r="J47" s="18"/>
    </row>
    <row r="48" spans="2:10" ht="15" x14ac:dyDescent="0.2">
      <c r="B48" s="29"/>
      <c r="C48" s="78" t="s">
        <v>104</v>
      </c>
      <c r="D48" s="29"/>
      <c r="E48" s="18"/>
      <c r="F48" s="62"/>
      <c r="G48" s="65"/>
      <c r="H48" s="68"/>
      <c r="I48" s="68"/>
      <c r="J48" s="18"/>
    </row>
    <row r="49" spans="2:10" ht="15" customHeight="1" x14ac:dyDescent="0.2">
      <c r="B49" s="32"/>
      <c r="C49" s="79" t="s">
        <v>103</v>
      </c>
      <c r="D49" s="33"/>
      <c r="E49" s="21"/>
      <c r="F49" s="24" t="s">
        <v>77</v>
      </c>
      <c r="G49" s="21"/>
      <c r="H49" s="21"/>
      <c r="I49" s="51">
        <f>SUM(I43:I46)</f>
        <v>0</v>
      </c>
      <c r="J49" s="21"/>
    </row>
    <row r="50" spans="2:10" ht="9" customHeight="1" x14ac:dyDescent="0.2">
      <c r="B50" s="32"/>
      <c r="C50" s="29"/>
      <c r="D50" s="32"/>
      <c r="E50" s="21"/>
      <c r="F50" s="21"/>
      <c r="G50" s="21"/>
      <c r="H50" s="21"/>
      <c r="I50" s="21"/>
      <c r="J50" s="21"/>
    </row>
    <row r="51" spans="2:10" ht="30" customHeight="1" x14ac:dyDescent="0.2"/>
    <row r="52" spans="2:10" ht="20.100000000000001" hidden="1" customHeight="1" x14ac:dyDescent="0.2"/>
    <row r="53" spans="2:10" ht="20.100000000000001" hidden="1" customHeight="1" x14ac:dyDescent="0.2"/>
    <row r="54" spans="2:10" ht="20.100000000000001" customHeight="1" x14ac:dyDescent="0.2"/>
    <row r="55" spans="2:10" ht="20.100000000000001" customHeight="1" x14ac:dyDescent="0.2"/>
    <row r="56" spans="2:10" ht="20.100000000000001" customHeight="1" x14ac:dyDescent="0.2"/>
    <row r="57" spans="2:10" ht="20.100000000000001" customHeight="1" x14ac:dyDescent="0.2"/>
    <row r="58" spans="2:10" ht="20.100000000000001" customHeight="1" x14ac:dyDescent="0.2"/>
  </sheetData>
  <sheetProtection sheet="1" objects="1" scenarios="1" selectLockedCells="1"/>
  <mergeCells count="41">
    <mergeCell ref="H25:I25"/>
    <mergeCell ref="H12:I12"/>
    <mergeCell ref="F19:H19"/>
    <mergeCell ref="H11:I11"/>
    <mergeCell ref="G9:H9"/>
    <mergeCell ref="D14:E14"/>
    <mergeCell ref="H16:I16"/>
    <mergeCell ref="D11:E11"/>
    <mergeCell ref="D15:E15"/>
    <mergeCell ref="G3:H3"/>
    <mergeCell ref="H13:I13"/>
    <mergeCell ref="H14:I14"/>
    <mergeCell ref="H15:I15"/>
    <mergeCell ref="D5:E5"/>
    <mergeCell ref="D6:E6"/>
    <mergeCell ref="D7:E7"/>
    <mergeCell ref="C9:E9"/>
    <mergeCell ref="H32:I32"/>
    <mergeCell ref="H27:I27"/>
    <mergeCell ref="D16:E16"/>
    <mergeCell ref="D17:E17"/>
    <mergeCell ref="H17:I17"/>
    <mergeCell ref="C23:E23"/>
    <mergeCell ref="F23:H23"/>
    <mergeCell ref="H26:I26"/>
    <mergeCell ref="C19:E19"/>
    <mergeCell ref="C32:G37"/>
    <mergeCell ref="D12:E12"/>
    <mergeCell ref="D13:E13"/>
    <mergeCell ref="I43:I44"/>
    <mergeCell ref="F45:F46"/>
    <mergeCell ref="F47:F48"/>
    <mergeCell ref="G45:G46"/>
    <mergeCell ref="G47:G48"/>
    <mergeCell ref="H45:H46"/>
    <mergeCell ref="H47:H48"/>
    <mergeCell ref="I45:I46"/>
    <mergeCell ref="I47:I48"/>
    <mergeCell ref="F43:F44"/>
    <mergeCell ref="G43:G44"/>
    <mergeCell ref="H43:H44"/>
  </mergeCells>
  <phoneticPr fontId="0" type="noConversion"/>
  <dataValidations count="3">
    <dataValidation type="list" allowBlank="1" showInputMessage="1" showErrorMessage="1" sqref="D5:E5">
      <formula1>liste_verband</formula1>
    </dataValidation>
    <dataValidation type="list" allowBlank="1" showInputMessage="1" showErrorMessage="1" sqref="D7:E7">
      <formula1>liste_anreise</formula1>
    </dataValidation>
    <dataValidation type="list" allowBlank="1" showInputMessage="1" showErrorMessage="1" sqref="I5">
      <formula1>liste_frage</formula1>
    </dataValidation>
  </dataValidations>
  <hyperlinks>
    <hyperlink ref="D38" r:id="rId1"/>
    <hyperlink ref="C49" r:id="rId2"/>
  </hyperlinks>
  <printOptions horizontalCentered="1"/>
  <pageMargins left="0.39370078740157483" right="0.39370078740157483" top="0.39370078740157483" bottom="0.39370078740157483" header="0.45" footer="0.51181102362204722"/>
  <pageSetup paperSize="9" scale="74" orientation="portrait" horizontalDpi="300" verticalDpi="300" r:id="rId3"/>
  <headerFooter alignWithMargins="0"/>
  <drawing r:id="rId4"/>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6"/>
  <sheetViews>
    <sheetView showGridLines="0" workbookViewId="0">
      <selection activeCell="C18" sqref="C18"/>
    </sheetView>
  </sheetViews>
  <sheetFormatPr baseColWidth="10" defaultColWidth="10.85546875" defaultRowHeight="12.75" x14ac:dyDescent="0.2"/>
  <cols>
    <col min="1" max="1" width="14.85546875" style="14" customWidth="1"/>
    <col min="2" max="2" width="22.42578125" style="14" customWidth="1"/>
    <col min="3" max="3" width="27.42578125" style="14" customWidth="1"/>
    <col min="4" max="5" width="10.85546875" style="14"/>
    <col min="6" max="6" width="27.85546875" style="16" bestFit="1" customWidth="1"/>
    <col min="7" max="7" width="19.28515625" style="16" bestFit="1" customWidth="1"/>
    <col min="8" max="8" width="11.42578125" style="16" bestFit="1" customWidth="1"/>
    <col min="9" max="9" width="14.42578125" style="16" bestFit="1" customWidth="1"/>
    <col min="10" max="10" width="14.85546875" style="16" bestFit="1" customWidth="1"/>
    <col min="11" max="11" width="13.42578125" style="16" bestFit="1" customWidth="1"/>
    <col min="12" max="12" width="10.7109375" style="16" bestFit="1" customWidth="1"/>
    <col min="13" max="13" width="11.7109375" style="16" bestFit="1" customWidth="1"/>
    <col min="14" max="14" width="10" style="16" bestFit="1" customWidth="1"/>
    <col min="15" max="15" width="12.42578125" style="16" bestFit="1" customWidth="1"/>
    <col min="16" max="16" width="15.42578125" style="16" bestFit="1" customWidth="1"/>
    <col min="17" max="17" width="14.42578125" style="16" bestFit="1" customWidth="1"/>
    <col min="18" max="18" width="15.28515625" style="16" bestFit="1" customWidth="1"/>
    <col min="19" max="19" width="11.85546875" style="16" bestFit="1" customWidth="1"/>
    <col min="20" max="20" width="11.140625" style="16" bestFit="1" customWidth="1"/>
    <col min="21" max="21" width="11" style="16" bestFit="1" customWidth="1"/>
    <col min="22" max="24" width="3.140625" style="16" bestFit="1" customWidth="1"/>
    <col min="25" max="27" width="4.140625" style="16" bestFit="1" customWidth="1"/>
    <col min="28" max="29" width="4.42578125" style="16" bestFit="1" customWidth="1"/>
    <col min="30" max="30" width="2.28515625" style="16" bestFit="1" customWidth="1"/>
    <col min="31" max="31" width="3.28515625" style="16" bestFit="1" customWidth="1"/>
    <col min="32" max="32" width="3.42578125" style="16" bestFit="1" customWidth="1"/>
    <col min="33" max="33" width="12.42578125" style="16" bestFit="1" customWidth="1"/>
    <col min="34" max="34" width="3.42578125" style="16" bestFit="1" customWidth="1"/>
    <col min="35" max="35" width="14.7109375" style="16" bestFit="1" customWidth="1"/>
    <col min="36" max="38" width="3.28515625" style="16" bestFit="1" customWidth="1"/>
    <col min="39" max="39" width="3.42578125" style="16" bestFit="1" customWidth="1"/>
    <col min="40" max="40" width="4.85546875" style="16" bestFit="1" customWidth="1"/>
    <col min="41" max="41" width="13.85546875" style="16" bestFit="1" customWidth="1"/>
    <col min="42" max="42" width="3.42578125" style="16" bestFit="1" customWidth="1"/>
    <col min="43" max="43" width="15.42578125" style="16" bestFit="1" customWidth="1"/>
    <col min="44" max="44" width="28.85546875" style="16" bestFit="1" customWidth="1"/>
    <col min="45" max="45" width="3.42578125" style="16" bestFit="1" customWidth="1"/>
    <col min="46" max="46" width="3" style="16" bestFit="1" customWidth="1"/>
    <col min="47" max="47" width="3.42578125" style="16" bestFit="1" customWidth="1"/>
    <col min="48" max="48" width="2.28515625" style="16" bestFit="1" customWidth="1"/>
    <col min="49" max="49" width="28.140625" style="16" bestFit="1" customWidth="1"/>
    <col min="50" max="50" width="10.42578125" style="16" bestFit="1" customWidth="1"/>
    <col min="51" max="51" width="28.28515625" style="16" bestFit="1" customWidth="1"/>
    <col min="52" max="52" width="24.85546875" style="16" bestFit="1" customWidth="1"/>
    <col min="53" max="54" width="12.85546875" style="16" customWidth="1"/>
    <col min="55" max="16384" width="10.85546875" style="14"/>
  </cols>
  <sheetData>
    <row r="1" spans="1:54" x14ac:dyDescent="0.2">
      <c r="A1" s="13" t="s">
        <v>32</v>
      </c>
      <c r="B1" s="13" t="s">
        <v>5</v>
      </c>
      <c r="C1" s="13" t="s">
        <v>58</v>
      </c>
      <c r="D1" s="13" t="s">
        <v>59</v>
      </c>
      <c r="F1" s="25" t="s">
        <v>32</v>
      </c>
      <c r="G1" s="25" t="s">
        <v>5</v>
      </c>
      <c r="H1" s="25" t="s">
        <v>6</v>
      </c>
      <c r="I1" s="25" t="s">
        <v>7</v>
      </c>
      <c r="J1" s="25" t="s">
        <v>8</v>
      </c>
      <c r="K1" s="25" t="s">
        <v>52</v>
      </c>
      <c r="L1" s="25" t="s">
        <v>9</v>
      </c>
      <c r="M1" s="25" t="s">
        <v>41</v>
      </c>
      <c r="N1" s="25" t="s">
        <v>42</v>
      </c>
      <c r="O1" s="25" t="s">
        <v>10</v>
      </c>
      <c r="P1" s="25" t="s">
        <v>11</v>
      </c>
      <c r="Q1" s="25" t="s">
        <v>12</v>
      </c>
      <c r="R1" s="25" t="s">
        <v>53</v>
      </c>
      <c r="S1" s="25" t="s">
        <v>13</v>
      </c>
      <c r="T1" s="25" t="s">
        <v>43</v>
      </c>
      <c r="U1" s="25" t="s">
        <v>44</v>
      </c>
      <c r="V1" s="25" t="s">
        <v>14</v>
      </c>
      <c r="W1" s="25" t="s">
        <v>15</v>
      </c>
      <c r="X1" s="25" t="s">
        <v>16</v>
      </c>
      <c r="Y1" s="25" t="s">
        <v>17</v>
      </c>
      <c r="Z1" s="25" t="s">
        <v>18</v>
      </c>
      <c r="AA1" s="25" t="s">
        <v>19</v>
      </c>
      <c r="AB1" s="25" t="s">
        <v>22</v>
      </c>
      <c r="AC1" s="25" t="s">
        <v>23</v>
      </c>
      <c r="AD1" s="25" t="s">
        <v>20</v>
      </c>
      <c r="AE1" s="25" t="s">
        <v>45</v>
      </c>
      <c r="AF1" s="25" t="s">
        <v>21</v>
      </c>
      <c r="AG1" s="25" t="s">
        <v>36</v>
      </c>
      <c r="AH1" s="25" t="s">
        <v>24</v>
      </c>
      <c r="AI1" s="25" t="s">
        <v>35</v>
      </c>
      <c r="AJ1" s="25" t="s">
        <v>25</v>
      </c>
      <c r="AK1" s="25" t="s">
        <v>26</v>
      </c>
      <c r="AL1" s="25" t="s">
        <v>27</v>
      </c>
      <c r="AM1" s="25" t="s">
        <v>28</v>
      </c>
      <c r="AN1" s="25" t="s">
        <v>30</v>
      </c>
      <c r="AO1" s="25" t="s">
        <v>37</v>
      </c>
      <c r="AP1" s="25" t="s">
        <v>29</v>
      </c>
      <c r="AQ1" s="25" t="s">
        <v>38</v>
      </c>
      <c r="AR1" s="25" t="s">
        <v>33</v>
      </c>
      <c r="AS1" s="25" t="s">
        <v>1</v>
      </c>
      <c r="AT1" s="25" t="s">
        <v>2</v>
      </c>
      <c r="AU1" s="25" t="s">
        <v>3</v>
      </c>
      <c r="AV1" s="25" t="s">
        <v>4</v>
      </c>
      <c r="AW1" s="25" t="s">
        <v>34</v>
      </c>
      <c r="AX1" s="25" t="s">
        <v>39</v>
      </c>
      <c r="AY1" s="25" t="s">
        <v>40</v>
      </c>
      <c r="AZ1" s="25" t="s">
        <v>58</v>
      </c>
      <c r="BA1" s="25" t="s">
        <v>70</v>
      </c>
      <c r="BB1" s="25" t="s">
        <v>71</v>
      </c>
    </row>
    <row r="2" spans="1:54" x14ac:dyDescent="0.2">
      <c r="A2" s="15" t="s">
        <v>63</v>
      </c>
      <c r="C2" s="15" t="s">
        <v>67</v>
      </c>
      <c r="D2" s="15" t="s">
        <v>60</v>
      </c>
      <c r="F2" s="26">
        <f>verband</f>
        <v>0</v>
      </c>
      <c r="G2" s="26">
        <f>verein_clique</f>
        <v>0</v>
      </c>
      <c r="H2" s="26">
        <f>lief_name</f>
        <v>0</v>
      </c>
      <c r="I2" s="26">
        <f>lief_vorname</f>
        <v>0</v>
      </c>
      <c r="J2" s="26">
        <f>lief_adresse</f>
        <v>0</v>
      </c>
      <c r="K2" s="26">
        <f>lief_plz_ort</f>
        <v>0</v>
      </c>
      <c r="L2" s="26">
        <f>lief_land</f>
        <v>0</v>
      </c>
      <c r="M2" s="26">
        <f>lief_mail</f>
        <v>0</v>
      </c>
      <c r="N2" s="26">
        <f>lief_tel</f>
        <v>0</v>
      </c>
      <c r="O2" s="26">
        <f>rech_name</f>
        <v>0</v>
      </c>
      <c r="P2" s="26">
        <f>rech_vorname</f>
        <v>0</v>
      </c>
      <c r="Q2" s="26">
        <f>rech_adresse</f>
        <v>0</v>
      </c>
      <c r="R2" s="26">
        <f>rech_plz_ort</f>
        <v>0</v>
      </c>
      <c r="S2" s="26">
        <f>rech_land</f>
        <v>0</v>
      </c>
      <c r="T2" s="26">
        <f>rech_mail</f>
        <v>0</v>
      </c>
      <c r="U2" s="26">
        <f>rech_tel</f>
        <v>0</v>
      </c>
      <c r="V2" s="26"/>
      <c r="W2" s="26"/>
      <c r="X2" s="26"/>
      <c r="Y2" s="26"/>
      <c r="Z2" s="26"/>
      <c r="AA2" s="26"/>
      <c r="AB2" s="26"/>
      <c r="AC2" s="26"/>
      <c r="AD2" s="26"/>
      <c r="AE2" s="26"/>
      <c r="AF2" s="26"/>
      <c r="AG2" s="26"/>
      <c r="AH2" s="26"/>
      <c r="AI2" s="26"/>
      <c r="AJ2" s="26"/>
      <c r="AK2" s="26"/>
      <c r="AL2" s="26"/>
      <c r="AM2" s="26"/>
      <c r="AN2" s="26"/>
      <c r="AO2" s="26"/>
      <c r="AP2" s="26"/>
      <c r="AQ2" s="26"/>
      <c r="AR2" s="26"/>
      <c r="AS2" s="26">
        <f>a_plus</f>
        <v>0</v>
      </c>
      <c r="AT2" s="26">
        <f>a</f>
        <v>0</v>
      </c>
      <c r="AU2" s="26">
        <f>b_plus</f>
        <v>0</v>
      </c>
      <c r="AV2" s="26" t="e">
        <f>b</f>
        <v>#REF!</v>
      </c>
      <c r="AW2" s="26"/>
      <c r="AX2" s="26">
        <f>ranglisten</f>
        <v>0</v>
      </c>
      <c r="AY2" s="26"/>
      <c r="AZ2" s="26">
        <f>anreise</f>
        <v>0</v>
      </c>
      <c r="BA2" s="26" t="e">
        <f>sternmarsch</f>
        <v>#REF!</v>
      </c>
      <c r="BB2" s="26">
        <f>umzug</f>
        <v>0</v>
      </c>
    </row>
    <row r="3" spans="1:54" x14ac:dyDescent="0.2">
      <c r="A3" s="15" t="s">
        <v>65</v>
      </c>
      <c r="C3" s="15" t="s">
        <v>62</v>
      </c>
      <c r="D3" s="15" t="s">
        <v>61</v>
      </c>
    </row>
    <row r="4" spans="1:54" x14ac:dyDescent="0.2">
      <c r="A4" s="15" t="s">
        <v>64</v>
      </c>
      <c r="C4" s="15" t="s">
        <v>78</v>
      </c>
    </row>
    <row r="5" spans="1:54" x14ac:dyDescent="0.2">
      <c r="A5" s="15" t="s">
        <v>31</v>
      </c>
    </row>
    <row r="6" spans="1:54" x14ac:dyDescent="0.2">
      <c r="A6" s="15" t="s">
        <v>66</v>
      </c>
    </row>
  </sheetData>
  <sheetProtection selectLockedCells="1" selectUnlockedCells="1"/>
  <phoneticPr fontId="0" type="noConversion"/>
  <pageMargins left="0.78740157499999996" right="0.78740157499999996" top="0.984251969" bottom="0.984251969" header="0.4921259845" footer="0.4921259845"/>
  <pageSetup paperSize="9" orientation="portrait"/>
  <headerFooter alignWithMargins="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26</vt:i4>
      </vt:variant>
    </vt:vector>
  </HeadingPairs>
  <TitlesOfParts>
    <vt:vector size="28" baseType="lpstr">
      <vt:lpstr>Festkartenbestellung</vt:lpstr>
      <vt:lpstr>Hilfstabelle</vt:lpstr>
      <vt:lpstr>a</vt:lpstr>
      <vt:lpstr>a_plus</vt:lpstr>
      <vt:lpstr>anreise</vt:lpstr>
      <vt:lpstr>b_plus</vt:lpstr>
      <vt:lpstr>Festkartenbestellung!Druckbereich</vt:lpstr>
      <vt:lpstr>lief_adresse</vt:lpstr>
      <vt:lpstr>lief_land</vt:lpstr>
      <vt:lpstr>lief_mail</vt:lpstr>
      <vt:lpstr>lief_name</vt:lpstr>
      <vt:lpstr>lief_plz_ort</vt:lpstr>
      <vt:lpstr>lief_tel</vt:lpstr>
      <vt:lpstr>lief_vorname</vt:lpstr>
      <vt:lpstr>liste_anreise</vt:lpstr>
      <vt:lpstr>liste_frage</vt:lpstr>
      <vt:lpstr>liste_verband</vt:lpstr>
      <vt:lpstr>ranglisten</vt:lpstr>
      <vt:lpstr>rech_adresse</vt:lpstr>
      <vt:lpstr>rech_land</vt:lpstr>
      <vt:lpstr>rech_mail</vt:lpstr>
      <vt:lpstr>rech_name</vt:lpstr>
      <vt:lpstr>rech_plz_ort</vt:lpstr>
      <vt:lpstr>rech_tel</vt:lpstr>
      <vt:lpstr>rech_vorname</vt:lpstr>
      <vt:lpstr>umzug</vt:lpstr>
      <vt:lpstr>verband</vt:lpstr>
      <vt:lpstr>verein_clique</vt:lpstr>
    </vt:vector>
  </TitlesOfParts>
  <Company>manor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Egger Fabian</dc:creator>
  <cp:lastModifiedBy>Roberto</cp:lastModifiedBy>
  <cp:lastPrinted>2017-05-08T19:02:56Z</cp:lastPrinted>
  <dcterms:created xsi:type="dcterms:W3CDTF">2000-08-11T14:55:11Z</dcterms:created>
  <dcterms:modified xsi:type="dcterms:W3CDTF">2017-05-08T19:03:35Z</dcterms:modified>
  <cp:category>Leere Vorlagen</cp:category>
</cp:coreProperties>
</file>